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90" windowWidth="20730" windowHeight="9090" activeTab="0"/>
  </bookViews>
  <sheets>
    <sheet name="Arkusz1" sheetId="1" r:id="rId1"/>
  </sheets>
  <definedNames>
    <definedName name="_xlnm.Print_Area" localSheetId="0">'Arkusz1'!$A$1:$E$34</definedName>
  </definedNames>
  <calcPr fullCalcOnLoad="1"/>
</workbook>
</file>

<file path=xl/sharedStrings.xml><?xml version="1.0" encoding="utf-8"?>
<sst xmlns="http://schemas.openxmlformats.org/spreadsheetml/2006/main" count="87" uniqueCount="69">
  <si>
    <t>lp.</t>
  </si>
  <si>
    <t>S.S.T.</t>
  </si>
  <si>
    <t>Opis</t>
  </si>
  <si>
    <t>j.m.</t>
  </si>
  <si>
    <t>ilość</t>
  </si>
  <si>
    <t>ROBOTY PRZYGOTOWAWCZE - kod CPV 45100000-8</t>
  </si>
  <si>
    <t>D-01.01.01.02</t>
  </si>
  <si>
    <t>Odtworzenie trasy i punktów wysokościowych , roboty pomiarowe przy liniowych  robotach ziemnych , dla trasy drogowej w terenie podgórskim.</t>
  </si>
  <si>
    <t>km</t>
  </si>
  <si>
    <t>szt</t>
  </si>
  <si>
    <r>
      <t>m</t>
    </r>
    <r>
      <rPr>
        <b/>
        <vertAlign val="superscript"/>
        <sz val="10"/>
        <color indexed="8"/>
        <rFont val="Times New Roman"/>
        <family val="1"/>
      </rPr>
      <t>2</t>
    </r>
  </si>
  <si>
    <t>mb</t>
  </si>
  <si>
    <t>D-01.03.02.17</t>
  </si>
  <si>
    <t>Rozebranie istniejących krawężników betonowych wraz z ławą betonową odwóz gruzu z rozbiórki na odl. 1km.</t>
  </si>
  <si>
    <t>ROBOTY ZIEMNE - kod CPV 45100000-8</t>
  </si>
  <si>
    <r>
      <t>m</t>
    </r>
    <r>
      <rPr>
        <b/>
        <vertAlign val="superscript"/>
        <sz val="10"/>
        <color indexed="8"/>
        <rFont val="Times New Roman"/>
        <family val="1"/>
      </rPr>
      <t>3</t>
    </r>
  </si>
  <si>
    <t>D 02.01.01.64</t>
  </si>
  <si>
    <r>
      <t>m</t>
    </r>
    <r>
      <rPr>
        <vertAlign val="superscript"/>
        <sz val="10"/>
        <color indexed="8"/>
        <rFont val="Times New Roman"/>
        <family val="1"/>
      </rPr>
      <t>3</t>
    </r>
  </si>
  <si>
    <t>D-02.03.01.02</t>
  </si>
  <si>
    <t>D-02.01.01.52</t>
  </si>
  <si>
    <t>ODWODNIENIE KORPUSU DROGOWEGO - kod CPV 45230000-8</t>
  </si>
  <si>
    <t>D-10.01.05.02</t>
  </si>
  <si>
    <t>Regulacja pionowa studzienek rewizyjnych , nadbudowa wykonana betonem</t>
  </si>
  <si>
    <t>D-10.01.05.03</t>
  </si>
  <si>
    <t>Regulacja pionowa studzienek dla zaworów wodociągowych.</t>
  </si>
  <si>
    <t>PODBUDOWA , NAWIERZCHNIA - CPV 45233000-9</t>
  </si>
  <si>
    <t>D-04.01.02.01</t>
  </si>
  <si>
    <t>Profilowanie i zagęszczanie podłoża pod warstwy konstrukcyjne nawierzchni wykonywane ręcznie w gruncie kat. II-IV.</t>
  </si>
  <si>
    <t>D 04.01.02.03</t>
  </si>
  <si>
    <t>D 04.02.01.21</t>
  </si>
  <si>
    <t>D 04.04.02.03</t>
  </si>
  <si>
    <t>Warstwa dolna podbudowy z kruszywa łamanego stabilizowanego mechanicznie 31,5 - 63 mm, gr. warstwy po zagęszczeniu 25 cm</t>
  </si>
  <si>
    <t>D 04.04.02.12</t>
  </si>
  <si>
    <t>Warstwa górna podbudowy z kruszywa łamanego stabilizowanego mechanicznie 0 - 31,5 mm, gr. warstwy po zagęszczeniu 10 cm</t>
  </si>
  <si>
    <t>D-04.08.03.01</t>
  </si>
  <si>
    <t>Wyrównanie podbudowy kruszywem łamanym stabilizowanym mechanicznie   grubość warstwy po zagęszczeniu 12cm.</t>
  </si>
  <si>
    <t>D-04.08.01.04</t>
  </si>
  <si>
    <r>
      <t>Wyrównanie istniejącej nawierzchni mieszanką mineralno-asfaltową grysową w ilości 50kg/m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- kategoria ruchu KR-2</t>
    </r>
  </si>
  <si>
    <t>t</t>
  </si>
  <si>
    <t>D-05.03.05.01</t>
  </si>
  <si>
    <t>Wykonanie warstwy wiążącej z mieszanki mineralno-asfaltowej grysowej , grubość warstwy po zagęszczeniu 4cm.</t>
  </si>
  <si>
    <t>D-05.03.05.27</t>
  </si>
  <si>
    <t>Warstwa ścieralna z mieszanek mineralno-bitumicznych asfaltowych. grubość warstwy po zagęszczeniu 4 cm. - kategoria ruchu KR2.</t>
  </si>
  <si>
    <t>ELEMENTY ULIC W ZAKRESIE CHODNIKÓW - kod CPV 45233222-1</t>
  </si>
  <si>
    <t>D-04.02.01.02</t>
  </si>
  <si>
    <t>Wykonanie i zagęszczenie warstwy z piasku w korycie ręcznie , grubość warstwy 15cm.</t>
  </si>
  <si>
    <t>D-04.04.02.01</t>
  </si>
  <si>
    <t>Wykonanie podbudowy z kruszywa łamanego stabilizowanego mechanicznie , warstwa grubości 10cm.</t>
  </si>
  <si>
    <t>Wykonanie podbudowy z kruszywa łamanego stabilizowanego mechanicznie , warstwa grubości 15cm. (chodniki - zjazdy)</t>
  </si>
  <si>
    <t>D-08.02.02.42</t>
  </si>
  <si>
    <t>D-08.02.02.41</t>
  </si>
  <si>
    <t>Ułożenie kostki brukowej betonowej szarej typu Behaton o grubości 8cm na podsypce cementowo - piaskowej. (zjazdy)plus</t>
  </si>
  <si>
    <t>D-08.02.02.02</t>
  </si>
  <si>
    <t>D-08.03.01.01</t>
  </si>
  <si>
    <t>D-08.01.01.02</t>
  </si>
  <si>
    <t>Ustawienie obrzeża betonowego 8x30cm na podsypce piaskowej , spoiny wypełnione zaprawą cementową.</t>
  </si>
  <si>
    <t>Wykonanie nasypów mechanicznie z gruntu kat III-IV z transportem urobku na nasyp samochodami na odl. do 3km wraz z formowaniem i zagęszczeniem nasypu i zwilżeniem w miarę potrzeby warstw zagęszczanych wodą - uzupełnienie za krawężnikiem</t>
  </si>
  <si>
    <t>Profilowanie i zagęszczenie podłoża wykonywane mechanicznie w gruncie kat. II-VI pod warstwy konstrukcyjne nawierzchni =120*1,5</t>
  </si>
  <si>
    <t>Wykonanie i zagęszczanie mechaniczne warstwy odsączającej z piasku gr. 10cm  =120*1,5</t>
  </si>
  <si>
    <t>Wykonanie wykopów mechanicznie w gruncie kat III z transportem urobku na nasyp samochodami na odl. do 3km wraz z zagęszczeniem gruntów w nasypie i zwilżenie w miarę potrzeby warstw zagęszczanych wodą. Chodnik 120*1,7*0,5</t>
  </si>
  <si>
    <t>Ułożenie ścieku korytkowego prefabrykowanego z polimerobetonu typu ACO-DRAIN o wymiarach w świetle ok. 35x30cm , z rusztem żeliwnym - klasa obciążenia D-400 (lub równoważne, podobne) - przyjęto przez analogię</t>
  </si>
  <si>
    <t>m</t>
  </si>
  <si>
    <t>Kalkulacja własna</t>
  </si>
  <si>
    <t>Przebudowa odcinka drogi ul. Na Stoku w miejscowości Brody</t>
  </si>
  <si>
    <t>Ustawienie krawężnika betonowego 15x30x100cm na ławie betonowej B15 z oporem.</t>
  </si>
  <si>
    <t>Ustawienie obrzeża betonowego 20x6cm na podsypce piaskowej , spoiny wypełnione zaprawą cementową.</t>
  </si>
  <si>
    <r>
      <t>Roboty ziemne wykonywane koparkami o pojemności łyżki 0,40m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w gr. kat. III-IV z wywózką gruntu na odległość do 10 km</t>
    </r>
  </si>
  <si>
    <t>Ułożenie kostki brukowej betonowej koloru czerwonego typu Holland o grubości 8cm na podsypce cementowo-piaskowej , spoiny wypełnione piaskiem wraz z regulacją wysokościową urządzeń infrastrukturytechnicznej</t>
  </si>
  <si>
    <t>PRZEDMIAR ROBÓT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</si>
</sst>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[$-415]#,##0.00"/>
    <numFmt numFmtId="166" formatCode="&quot; &quot;#,##0.00&quot;      &quot;;&quot;-&quot;#,##0.00&quot;      &quot;;&quot; -&quot;#&quot;      &quot;;@&quot; &quot;"/>
    <numFmt numFmtId="167" formatCode="#,##0.00&quot; &quot;[$zł-415];[Red]&quot;-&quot;#,##0.00&quot; &quot;[$zł-415]"/>
    <numFmt numFmtId="168" formatCode="&quot; &quot;#,##0.00&quot; zł &quot;;&quot;-&quot;#,##0.00&quot; zł &quot;;&quot; -&quot;#&quot; zł &quot;;@&quot; &quot;"/>
  </numFmts>
  <fonts count="54">
    <font>
      <sz val="11"/>
      <color rgb="FF000000"/>
      <name val="Arial"/>
      <family val="2"/>
    </font>
    <font>
      <sz val="11"/>
      <color indexed="8"/>
      <name val="Czcionka tekstu podstawowego"/>
      <family val="2"/>
    </font>
    <font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 CE"/>
      <family val="0"/>
    </font>
    <font>
      <b/>
      <i/>
      <sz val="16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color indexed="8"/>
      <name val="Arial"/>
      <family val="2"/>
    </font>
    <font>
      <b/>
      <sz val="11"/>
      <color indexed="52"/>
      <name val="Czcionka tekstu podstawowego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rgb="FF000000"/>
      <name val="Arial CE"/>
      <family val="0"/>
    </font>
    <font>
      <sz val="11"/>
      <color rgb="FF333399"/>
      <name val="Czcionka tekstu podstawowego"/>
      <family val="0"/>
    </font>
    <font>
      <b/>
      <i/>
      <sz val="16"/>
      <color rgb="FF00000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0"/>
      <color rgb="FF000000"/>
      <name val="Arial"/>
      <family val="2"/>
    </font>
    <font>
      <b/>
      <sz val="11"/>
      <color rgb="FFFA7D00"/>
      <name val="Czcionka tekstu podstawowego"/>
      <family val="2"/>
    </font>
    <font>
      <b/>
      <i/>
      <u val="single"/>
      <sz val="11"/>
      <color rgb="FF000000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Times New Roman"/>
      <family val="1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/>
      <right/>
      <top style="thin">
        <color rgb="FF000000"/>
      </top>
      <bottom style="thin"/>
    </border>
    <border>
      <left style="thin">
        <color rgb="FF000000"/>
      </left>
      <right/>
      <top style="thin">
        <color rgb="FF000000"/>
      </top>
      <bottom style="thin"/>
    </border>
    <border>
      <left/>
      <right/>
      <top/>
      <bottom style="thin">
        <color rgb="FF000000"/>
      </bottom>
    </border>
  </borders>
  <cellStyleXfs count="70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166" fontId="34" fillId="0" borderId="0" applyBorder="0" applyProtection="0">
      <alignment/>
    </xf>
    <xf numFmtId="0" fontId="35" fillId="29" borderId="3" applyNumberFormat="0" applyProtection="0">
      <alignment/>
    </xf>
    <xf numFmtId="0" fontId="36" fillId="0" borderId="0" applyNumberFormat="0" applyBorder="0" applyProtection="0">
      <alignment horizontal="center"/>
    </xf>
    <xf numFmtId="0" fontId="36" fillId="0" borderId="0" applyNumberFormat="0" applyBorder="0" applyProtection="0">
      <alignment horizontal="center" textRotation="90"/>
    </xf>
    <xf numFmtId="0" fontId="37" fillId="0" borderId="4" applyNumberFormat="0" applyFill="0" applyAlignment="0" applyProtection="0"/>
    <xf numFmtId="0" fontId="38" fillId="30" borderId="5" applyNumberForma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44" fillId="27" borderId="1" applyNumberFormat="0" applyAlignment="0" applyProtection="0"/>
    <xf numFmtId="9" fontId="29" fillId="0" borderId="0" applyFont="0" applyFill="0" applyBorder="0" applyAlignment="0" applyProtection="0"/>
    <xf numFmtId="0" fontId="45" fillId="0" borderId="0" applyNumberFormat="0" applyBorder="0" applyProtection="0">
      <alignment/>
    </xf>
    <xf numFmtId="167" fontId="45" fillId="0" borderId="0" applyBorder="0" applyProtection="0">
      <alignment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9" fillId="32" borderId="10" applyNumberFormat="0" applyFon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168" fontId="34" fillId="0" borderId="0" applyBorder="0" applyProtection="0">
      <alignment/>
    </xf>
    <xf numFmtId="0" fontId="50" fillId="33" borderId="0" applyNumberFormat="0" applyBorder="0" applyAlignment="0" applyProtection="0"/>
  </cellStyleXfs>
  <cellXfs count="41">
    <xf numFmtId="0" fontId="0" fillId="0" borderId="0" xfId="0" applyAlignment="1">
      <alignment/>
    </xf>
    <xf numFmtId="0" fontId="51" fillId="0" borderId="0" xfId="0" applyFont="1" applyAlignment="1">
      <alignment/>
    </xf>
    <xf numFmtId="0" fontId="51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2" fontId="51" fillId="0" borderId="11" xfId="0" applyNumberFormat="1" applyFont="1" applyBorder="1" applyAlignment="1">
      <alignment horizontal="center" vertical="center"/>
    </xf>
    <xf numFmtId="0" fontId="51" fillId="34" borderId="12" xfId="0" applyFont="1" applyFill="1" applyBorder="1" applyAlignment="1">
      <alignment horizontal="center" vertical="center"/>
    </xf>
    <xf numFmtId="0" fontId="51" fillId="34" borderId="12" xfId="0" applyFont="1" applyFill="1" applyBorder="1" applyAlignment="1">
      <alignment horizontal="center" vertical="center" wrapText="1"/>
    </xf>
    <xf numFmtId="0" fontId="51" fillId="34" borderId="13" xfId="0" applyFont="1" applyFill="1" applyBorder="1" applyAlignment="1">
      <alignment horizontal="left" vertical="center" wrapText="1"/>
    </xf>
    <xf numFmtId="164" fontId="51" fillId="34" borderId="12" xfId="0" applyNumberFormat="1" applyFont="1" applyFill="1" applyBorder="1" applyAlignment="1">
      <alignment horizontal="center" vertical="center"/>
    </xf>
    <xf numFmtId="2" fontId="51" fillId="34" borderId="12" xfId="0" applyNumberFormat="1" applyFont="1" applyFill="1" applyBorder="1" applyAlignment="1">
      <alignment horizontal="center" vertical="center"/>
    </xf>
    <xf numFmtId="0" fontId="51" fillId="34" borderId="11" xfId="0" applyFont="1" applyFill="1" applyBorder="1" applyAlignment="1">
      <alignment horizontal="center" vertical="center"/>
    </xf>
    <xf numFmtId="0" fontId="51" fillId="34" borderId="11" xfId="0" applyFont="1" applyFill="1" applyBorder="1" applyAlignment="1">
      <alignment horizontal="center" vertical="center" wrapText="1"/>
    </xf>
    <xf numFmtId="0" fontId="51" fillId="34" borderId="14" xfId="0" applyFont="1" applyFill="1" applyBorder="1" applyAlignment="1">
      <alignment horizontal="left" vertical="center" wrapText="1"/>
    </xf>
    <xf numFmtId="2" fontId="51" fillId="34" borderId="11" xfId="44" applyNumberFormat="1" applyFont="1" applyFill="1" applyBorder="1" applyAlignment="1">
      <alignment horizontal="center" vertical="center"/>
    </xf>
    <xf numFmtId="0" fontId="51" fillId="0" borderId="14" xfId="0" applyFont="1" applyBorder="1" applyAlignment="1">
      <alignment vertical="center" wrapText="1"/>
    </xf>
    <xf numFmtId="2" fontId="51" fillId="34" borderId="12" xfId="44" applyNumberFormat="1" applyFont="1" applyFill="1" applyBorder="1" applyAlignment="1">
      <alignment horizontal="center" vertical="center"/>
    </xf>
    <xf numFmtId="2" fontId="51" fillId="34" borderId="11" xfId="0" applyNumberFormat="1" applyFont="1" applyFill="1" applyBorder="1" applyAlignment="1">
      <alignment horizontal="center" vertical="center"/>
    </xf>
    <xf numFmtId="0" fontId="51" fillId="0" borderId="14" xfId="0" applyFont="1" applyBorder="1" applyAlignment="1">
      <alignment horizontal="left" vertical="center" wrapText="1"/>
    </xf>
    <xf numFmtId="0" fontId="51" fillId="34" borderId="11" xfId="0" applyFont="1" applyFill="1" applyBorder="1" applyAlignment="1">
      <alignment horizontal="left" vertical="center" wrapText="1"/>
    </xf>
    <xf numFmtId="0" fontId="51" fillId="34" borderId="15" xfId="0" applyFont="1" applyFill="1" applyBorder="1" applyAlignment="1">
      <alignment horizontal="left" vertical="center" wrapText="1"/>
    </xf>
    <xf numFmtId="2" fontId="51" fillId="34" borderId="16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 wrapText="1"/>
    </xf>
    <xf numFmtId="2" fontId="51" fillId="0" borderId="0" xfId="0" applyNumberFormat="1" applyFont="1" applyAlignment="1">
      <alignment horizontal="center" vertical="center"/>
    </xf>
    <xf numFmtId="0" fontId="51" fillId="34" borderId="17" xfId="56" applyFont="1" applyFill="1" applyBorder="1" applyAlignment="1">
      <alignment horizontal="center" vertical="center" wrapText="1"/>
    </xf>
    <xf numFmtId="0" fontId="51" fillId="34" borderId="18" xfId="55" applyFont="1" applyFill="1" applyBorder="1" applyAlignment="1">
      <alignment vertical="center" wrapText="1"/>
    </xf>
    <xf numFmtId="1" fontId="51" fillId="34" borderId="17" xfId="44" applyNumberFormat="1" applyFont="1" applyFill="1" applyBorder="1" applyAlignment="1">
      <alignment horizontal="center" vertical="center"/>
    </xf>
    <xf numFmtId="2" fontId="51" fillId="34" borderId="17" xfId="0" applyNumberFormat="1" applyFont="1" applyFill="1" applyBorder="1" applyAlignment="1">
      <alignment horizontal="center" vertical="center"/>
    </xf>
    <xf numFmtId="0" fontId="51" fillId="34" borderId="17" xfId="0" applyFont="1" applyFill="1" applyBorder="1" applyAlignment="1">
      <alignment horizontal="center" vertical="center"/>
    </xf>
    <xf numFmtId="0" fontId="51" fillId="0" borderId="17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left" vertical="center" wrapText="1"/>
    </xf>
    <xf numFmtId="0" fontId="5" fillId="34" borderId="12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left" vertical="center" wrapText="1"/>
    </xf>
    <xf numFmtId="1" fontId="5" fillId="34" borderId="12" xfId="44" applyNumberFormat="1" applyFont="1" applyFill="1" applyBorder="1" applyAlignment="1">
      <alignment horizontal="center" vertical="center"/>
    </xf>
    <xf numFmtId="2" fontId="5" fillId="34" borderId="12" xfId="44" applyNumberFormat="1" applyFont="1" applyFill="1" applyBorder="1" applyAlignment="1">
      <alignment horizontal="center" vertical="center"/>
    </xf>
    <xf numFmtId="0" fontId="51" fillId="0" borderId="11" xfId="0" applyFont="1" applyBorder="1" applyAlignment="1">
      <alignment horizontal="left" vertical="center" wrapText="1"/>
    </xf>
    <xf numFmtId="0" fontId="51" fillId="35" borderId="11" xfId="0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 vertical="center" wrapText="1"/>
    </xf>
    <xf numFmtId="0" fontId="53" fillId="0" borderId="20" xfId="0" applyFont="1" applyFill="1" applyBorder="1" applyAlignment="1">
      <alignment horizontal="center" vertical="center" wrapText="1"/>
    </xf>
  </cellXfs>
  <cellStyles count="5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Excel_BuiltIn_Dane wejściowe 1" xfId="45"/>
    <cellStyle name="Heading" xfId="46"/>
    <cellStyle name="Heading1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_Przedmiar chodnik Jadowniki" xfId="55"/>
    <cellStyle name="Normalny_ul.Ogrodowa_kosztorys" xfId="56"/>
    <cellStyle name="Obliczenia" xfId="57"/>
    <cellStyle name="Percent" xfId="58"/>
    <cellStyle name="Result" xfId="59"/>
    <cellStyle name="Result2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Walutowy 2" xfId="68"/>
    <cellStyle name="Złe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view="pageBreakPreview" zoomScaleSheetLayoutView="100" zoomScalePageLayoutView="0" workbookViewId="0" topLeftCell="A1">
      <selection activeCell="J39" sqref="J39"/>
    </sheetView>
  </sheetViews>
  <sheetFormatPr defaultColWidth="8.125" defaultRowHeight="14.25"/>
  <cols>
    <col min="1" max="1" width="3.00390625" style="21" customWidth="1"/>
    <col min="2" max="2" width="10.75390625" style="22" customWidth="1"/>
    <col min="3" max="3" width="45.625" style="22" customWidth="1"/>
    <col min="4" max="4" width="6.75390625" style="21" customWidth="1"/>
    <col min="5" max="5" width="7.125" style="23" customWidth="1"/>
    <col min="6" max="16384" width="8.125" style="1" customWidth="1"/>
  </cols>
  <sheetData>
    <row r="1" spans="1:5" ht="18.75">
      <c r="A1" s="38" t="s">
        <v>68</v>
      </c>
      <c r="B1" s="38"/>
      <c r="C1" s="38"/>
      <c r="D1" s="38"/>
      <c r="E1" s="38"/>
    </row>
    <row r="2" spans="1:5" ht="16.5" customHeight="1">
      <c r="A2" s="39" t="s">
        <v>63</v>
      </c>
      <c r="B2" s="39"/>
      <c r="C2" s="39"/>
      <c r="D2" s="39"/>
      <c r="E2" s="39"/>
    </row>
    <row r="3" spans="1:5" ht="14.25" customHeight="1">
      <c r="A3" s="40"/>
      <c r="B3" s="40"/>
      <c r="C3" s="40"/>
      <c r="D3" s="40"/>
      <c r="E3" s="40"/>
    </row>
    <row r="4" spans="1:5" ht="16.5" customHeight="1">
      <c r="A4" s="2" t="s">
        <v>0</v>
      </c>
      <c r="B4" s="3" t="s">
        <v>1</v>
      </c>
      <c r="C4" s="3" t="s">
        <v>2</v>
      </c>
      <c r="D4" s="2" t="s">
        <v>3</v>
      </c>
      <c r="E4" s="4" t="s">
        <v>4</v>
      </c>
    </row>
    <row r="5" spans="1:5" ht="17.25" customHeight="1">
      <c r="A5" s="37" t="s">
        <v>5</v>
      </c>
      <c r="B5" s="37"/>
      <c r="C5" s="37"/>
      <c r="D5" s="37"/>
      <c r="E5" s="37"/>
    </row>
    <row r="6" spans="1:5" ht="38.25">
      <c r="A6" s="5">
        <v>1</v>
      </c>
      <c r="B6" s="6" t="s">
        <v>6</v>
      </c>
      <c r="C6" s="7" t="s">
        <v>7</v>
      </c>
      <c r="D6" s="5" t="s">
        <v>8</v>
      </c>
      <c r="E6" s="8">
        <v>0.12</v>
      </c>
    </row>
    <row r="7" spans="1:5" ht="29.25" customHeight="1">
      <c r="A7" s="5">
        <v>2</v>
      </c>
      <c r="B7" s="6" t="s">
        <v>12</v>
      </c>
      <c r="C7" s="7" t="s">
        <v>13</v>
      </c>
      <c r="D7" s="5" t="s">
        <v>11</v>
      </c>
      <c r="E7" s="9">
        <f>120*2</f>
        <v>240</v>
      </c>
    </row>
    <row r="8" spans="1:5" ht="18" customHeight="1">
      <c r="A8" s="37" t="s">
        <v>14</v>
      </c>
      <c r="B8" s="37"/>
      <c r="C8" s="37"/>
      <c r="D8" s="37"/>
      <c r="E8" s="37"/>
    </row>
    <row r="9" spans="1:5" ht="35.25" customHeight="1">
      <c r="A9" s="10">
        <v>3</v>
      </c>
      <c r="B9" s="3" t="s">
        <v>16</v>
      </c>
      <c r="C9" s="14" t="s">
        <v>66</v>
      </c>
      <c r="D9" s="3" t="s">
        <v>17</v>
      </c>
      <c r="E9" s="13">
        <f>125*1.5*0.5</f>
        <v>93.75</v>
      </c>
    </row>
    <row r="10" spans="1:5" ht="55.5" customHeight="1">
      <c r="A10" s="10">
        <v>4</v>
      </c>
      <c r="B10" s="11" t="s">
        <v>18</v>
      </c>
      <c r="C10" s="12" t="s">
        <v>56</v>
      </c>
      <c r="D10" s="10" t="s">
        <v>15</v>
      </c>
      <c r="E10" s="13">
        <f>125*2*0.2*0.25</f>
        <v>12.5</v>
      </c>
    </row>
    <row r="11" spans="1:5" ht="57.75" customHeight="1">
      <c r="A11" s="5">
        <v>5</v>
      </c>
      <c r="B11" s="6" t="s">
        <v>19</v>
      </c>
      <c r="C11" s="7" t="s">
        <v>59</v>
      </c>
      <c r="D11" s="5" t="s">
        <v>15</v>
      </c>
      <c r="E11" s="15">
        <f>120*1.7*0.5</f>
        <v>102</v>
      </c>
    </row>
    <row r="12" spans="1:5" ht="18.75" customHeight="1">
      <c r="A12" s="37" t="s">
        <v>20</v>
      </c>
      <c r="B12" s="37"/>
      <c r="C12" s="37"/>
      <c r="D12" s="37"/>
      <c r="E12" s="37"/>
    </row>
    <row r="13" spans="1:5" ht="51.75" customHeight="1">
      <c r="A13" s="3">
        <v>6</v>
      </c>
      <c r="B13" s="36" t="s">
        <v>62</v>
      </c>
      <c r="C13" s="18" t="s">
        <v>60</v>
      </c>
      <c r="D13" s="2" t="s">
        <v>61</v>
      </c>
      <c r="E13" s="3">
        <v>10</v>
      </c>
    </row>
    <row r="14" spans="1:5" ht="25.5">
      <c r="A14" s="31">
        <v>7</v>
      </c>
      <c r="B14" s="32" t="s">
        <v>21</v>
      </c>
      <c r="C14" s="33" t="s">
        <v>22</v>
      </c>
      <c r="D14" s="34" t="s">
        <v>9</v>
      </c>
      <c r="E14" s="35">
        <v>4</v>
      </c>
    </row>
    <row r="15" spans="1:5" ht="24.75" customHeight="1">
      <c r="A15" s="24">
        <v>8</v>
      </c>
      <c r="B15" s="24" t="s">
        <v>23</v>
      </c>
      <c r="C15" s="25" t="s">
        <v>24</v>
      </c>
      <c r="D15" s="26" t="s">
        <v>9</v>
      </c>
      <c r="E15" s="27">
        <v>3</v>
      </c>
    </row>
    <row r="16" spans="1:5" ht="18.75" customHeight="1">
      <c r="A16" s="37" t="s">
        <v>25</v>
      </c>
      <c r="B16" s="37"/>
      <c r="C16" s="37"/>
      <c r="D16" s="37"/>
      <c r="E16" s="37"/>
    </row>
    <row r="17" spans="1:5" ht="38.25">
      <c r="A17" s="5">
        <v>9</v>
      </c>
      <c r="B17" s="3" t="s">
        <v>28</v>
      </c>
      <c r="C17" s="17" t="s">
        <v>57</v>
      </c>
      <c r="D17" s="5" t="s">
        <v>10</v>
      </c>
      <c r="E17" s="9">
        <f>120*1.5</f>
        <v>180</v>
      </c>
    </row>
    <row r="18" spans="1:5" ht="25.5">
      <c r="A18" s="5">
        <v>10</v>
      </c>
      <c r="B18" s="3" t="s">
        <v>29</v>
      </c>
      <c r="C18" s="17" t="s">
        <v>58</v>
      </c>
      <c r="D18" s="5" t="s">
        <v>10</v>
      </c>
      <c r="E18" s="9">
        <f>120*1.5</f>
        <v>180</v>
      </c>
    </row>
    <row r="19" spans="1:5" ht="41.25" customHeight="1">
      <c r="A19" s="5">
        <v>11</v>
      </c>
      <c r="B19" s="3" t="s">
        <v>30</v>
      </c>
      <c r="C19" s="17" t="s">
        <v>31</v>
      </c>
      <c r="D19" s="5" t="s">
        <v>10</v>
      </c>
      <c r="E19" s="9">
        <f>120*1.5</f>
        <v>180</v>
      </c>
    </row>
    <row r="20" spans="1:5" ht="42.75" customHeight="1">
      <c r="A20" s="28">
        <v>12</v>
      </c>
      <c r="B20" s="29" t="s">
        <v>32</v>
      </c>
      <c r="C20" s="30" t="s">
        <v>33</v>
      </c>
      <c r="D20" s="28" t="s">
        <v>10</v>
      </c>
      <c r="E20" s="9">
        <f>120*1.5</f>
        <v>180</v>
      </c>
    </row>
    <row r="21" spans="1:5" ht="31.5" customHeight="1">
      <c r="A21" s="2">
        <v>13</v>
      </c>
      <c r="B21" s="11" t="s">
        <v>34</v>
      </c>
      <c r="C21" s="18" t="s">
        <v>35</v>
      </c>
      <c r="D21" s="10" t="s">
        <v>15</v>
      </c>
      <c r="E21" s="16">
        <f>120*5.5*0.12</f>
        <v>79.2</v>
      </c>
    </row>
    <row r="22" spans="1:5" ht="34.5" customHeight="1">
      <c r="A22" s="2">
        <v>14</v>
      </c>
      <c r="B22" s="6" t="s">
        <v>36</v>
      </c>
      <c r="C22" s="7" t="s">
        <v>37</v>
      </c>
      <c r="D22" s="5" t="s">
        <v>38</v>
      </c>
      <c r="E22" s="9">
        <f>120*5.5*0.05</f>
        <v>33</v>
      </c>
    </row>
    <row r="23" spans="1:5" ht="30.75" customHeight="1">
      <c r="A23" s="2">
        <v>15</v>
      </c>
      <c r="B23" s="6" t="s">
        <v>39</v>
      </c>
      <c r="C23" s="7" t="s">
        <v>40</v>
      </c>
      <c r="D23" s="5" t="s">
        <v>10</v>
      </c>
      <c r="E23" s="9">
        <f>120*5.5</f>
        <v>660</v>
      </c>
    </row>
    <row r="24" spans="1:5" ht="38.25">
      <c r="A24" s="2">
        <v>16</v>
      </c>
      <c r="B24" s="6" t="s">
        <v>41</v>
      </c>
      <c r="C24" s="7" t="s">
        <v>42</v>
      </c>
      <c r="D24" s="5" t="s">
        <v>10</v>
      </c>
      <c r="E24" s="9">
        <f>120*5.5</f>
        <v>660</v>
      </c>
    </row>
    <row r="25" spans="1:5" ht="18" customHeight="1">
      <c r="A25" s="37" t="s">
        <v>43</v>
      </c>
      <c r="B25" s="37"/>
      <c r="C25" s="37"/>
      <c r="D25" s="37"/>
      <c r="E25" s="37"/>
    </row>
    <row r="26" spans="1:5" ht="37.5" customHeight="1">
      <c r="A26" s="2">
        <v>17</v>
      </c>
      <c r="B26" s="6" t="s">
        <v>26</v>
      </c>
      <c r="C26" s="7" t="s">
        <v>27</v>
      </c>
      <c r="D26" s="5" t="s">
        <v>10</v>
      </c>
      <c r="E26" s="9">
        <f>120*1.5*2</f>
        <v>360</v>
      </c>
    </row>
    <row r="27" spans="1:5" ht="37.5" customHeight="1">
      <c r="A27" s="2">
        <v>18</v>
      </c>
      <c r="B27" s="6" t="s">
        <v>44</v>
      </c>
      <c r="C27" s="7" t="s">
        <v>45</v>
      </c>
      <c r="D27" s="5" t="s">
        <v>10</v>
      </c>
      <c r="E27" s="15">
        <f>120*1.5*2</f>
        <v>360</v>
      </c>
    </row>
    <row r="28" spans="1:5" ht="35.25" customHeight="1">
      <c r="A28" s="2">
        <v>19</v>
      </c>
      <c r="B28" s="6" t="s">
        <v>46</v>
      </c>
      <c r="C28" s="7" t="s">
        <v>47</v>
      </c>
      <c r="D28" s="5" t="s">
        <v>10</v>
      </c>
      <c r="E28" s="9">
        <f>(240-24)*1.5</f>
        <v>324</v>
      </c>
    </row>
    <row r="29" spans="1:5" ht="29.25" customHeight="1">
      <c r="A29" s="2">
        <v>20</v>
      </c>
      <c r="B29" s="6" t="s">
        <v>46</v>
      </c>
      <c r="C29" s="7" t="s">
        <v>48</v>
      </c>
      <c r="D29" s="5" t="s">
        <v>10</v>
      </c>
      <c r="E29" s="15">
        <f>24*1.5</f>
        <v>36</v>
      </c>
    </row>
    <row r="30" spans="1:5" ht="52.5" customHeight="1">
      <c r="A30" s="2">
        <v>21</v>
      </c>
      <c r="B30" s="6" t="s">
        <v>49</v>
      </c>
      <c r="C30" s="7" t="s">
        <v>67</v>
      </c>
      <c r="D30" s="5" t="s">
        <v>10</v>
      </c>
      <c r="E30" s="15">
        <f>E28</f>
        <v>324</v>
      </c>
    </row>
    <row r="31" spans="1:5" ht="36.75" customHeight="1">
      <c r="A31" s="2">
        <v>22</v>
      </c>
      <c r="B31" s="6" t="s">
        <v>50</v>
      </c>
      <c r="C31" s="7" t="s">
        <v>51</v>
      </c>
      <c r="D31" s="5" t="s">
        <v>10</v>
      </c>
      <c r="E31" s="15">
        <f>E29</f>
        <v>36</v>
      </c>
    </row>
    <row r="32" spans="1:5" ht="28.5" customHeight="1">
      <c r="A32" s="2">
        <v>23</v>
      </c>
      <c r="B32" s="6" t="s">
        <v>52</v>
      </c>
      <c r="C32" s="7" t="s">
        <v>64</v>
      </c>
      <c r="D32" s="5" t="s">
        <v>11</v>
      </c>
      <c r="E32" s="15">
        <f>120*2</f>
        <v>240</v>
      </c>
    </row>
    <row r="33" spans="1:5" ht="28.5" customHeight="1">
      <c r="A33" s="2">
        <v>24</v>
      </c>
      <c r="B33" s="11" t="s">
        <v>53</v>
      </c>
      <c r="C33" s="19" t="s">
        <v>65</v>
      </c>
      <c r="D33" s="10" t="s">
        <v>11</v>
      </c>
      <c r="E33" s="20">
        <f>240-24</f>
        <v>216</v>
      </c>
    </row>
    <row r="34" spans="1:5" ht="28.5" customHeight="1">
      <c r="A34" s="2">
        <v>25</v>
      </c>
      <c r="B34" s="6" t="s">
        <v>54</v>
      </c>
      <c r="C34" s="7" t="s">
        <v>55</v>
      </c>
      <c r="D34" s="5" t="s">
        <v>11</v>
      </c>
      <c r="E34" s="15">
        <v>24</v>
      </c>
    </row>
  </sheetData>
  <sheetProtection/>
  <mergeCells count="7">
    <mergeCell ref="A16:E16"/>
    <mergeCell ref="A25:E25"/>
    <mergeCell ref="A1:E1"/>
    <mergeCell ref="A5:E5"/>
    <mergeCell ref="A8:E8"/>
    <mergeCell ref="A12:E12"/>
    <mergeCell ref="A2:E3"/>
  </mergeCells>
  <printOptions/>
  <pageMargins left="0.59" right="0.26" top="1.1437007874015752" bottom="1.1437007874015752" header="0.7500000000000001" footer="0.7500000000000001"/>
  <pageSetup fitToHeight="0" fitToWidth="0" horizontalDpi="300" verticalDpi="300" orientation="portrait" paperSize="9" scale="92" r:id="rId1"/>
  <rowBreaks count="1" manualBreakCount="1">
    <brk id="2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MB. Bidziński</dc:creator>
  <cp:keywords/>
  <dc:description/>
  <cp:lastModifiedBy>bmateusz</cp:lastModifiedBy>
  <cp:lastPrinted>2016-08-30T08:33:17Z</cp:lastPrinted>
  <dcterms:created xsi:type="dcterms:W3CDTF">2016-04-28T07:39:32Z</dcterms:created>
  <dcterms:modified xsi:type="dcterms:W3CDTF">2016-09-01T11:15:10Z</dcterms:modified>
  <cp:category/>
  <cp:version/>
  <cp:contentType/>
  <cp:contentStatus/>
  <cp:revision>7</cp:revision>
</cp:coreProperties>
</file>